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Danie\OneDrive\Desktop\QLD_BAR_REPO\"/>
    </mc:Choice>
  </mc:AlternateContent>
  <xr:revisionPtr revIDLastSave="0" documentId="13_ncr:1_{D22BFD94-5BDF-4C0F-92E8-18021CE49BD2}" xr6:coauthVersionLast="47" xr6:coauthVersionMax="47" xr10:uidLastSave="{00000000-0000-0000-0000-000000000000}"/>
  <bookViews>
    <workbookView xWindow="30240" yWindow="1815" windowWidth="26640" windowHeight="11745" xr2:uid="{575AB542-4069-4060-B782-0AB67652304B}"/>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1" l="1"/>
  <c r="B11" i="1"/>
  <c r="C11" i="1" s="1"/>
  <c r="B7" i="1"/>
  <c r="C7" i="1" s="1"/>
  <c r="B8" i="1"/>
  <c r="C8" i="1" s="1"/>
  <c r="B10" i="1"/>
  <c r="C10" i="1" s="1"/>
  <c r="B3" i="1"/>
  <c r="B4" i="1"/>
  <c r="B5" i="1"/>
  <c r="B6" i="1"/>
  <c r="D9" i="1"/>
</calcChain>
</file>

<file path=xl/sharedStrings.xml><?xml version="1.0" encoding="utf-8"?>
<sst xmlns="http://schemas.openxmlformats.org/spreadsheetml/2006/main" count="129" uniqueCount="106">
  <si>
    <t>Male</t>
  </si>
  <si>
    <t>Female</t>
  </si>
  <si>
    <t>Total</t>
  </si>
  <si>
    <t>Central QLD</t>
  </si>
  <si>
    <t>Brisbane</t>
  </si>
  <si>
    <t>FNQ</t>
  </si>
  <si>
    <t>Gold Coast</t>
  </si>
  <si>
    <t>Sunshine Coast</t>
  </si>
  <si>
    <t>Overseas</t>
  </si>
  <si>
    <t>North Queensland</t>
  </si>
  <si>
    <t>Southwest</t>
  </si>
  <si>
    <t>Silk Appointments</t>
  </si>
  <si>
    <t>[Holly Louisa Blattman,
Daniel James Butler,
David Edward Francis Chesterman,
Sarah Joyce Farnden,
Donald Benjamin Gardiner,
Edward James Goodwin,
David Paul Jones,
David Daniel Keane,
Gerard Raymond Mullins,
Katarina Prskalo,
Timothy Anthony Ryan,
Angus David Scott,
Mark Justin Steele,
Craig Anthony Wilkins]</t>
  </si>
  <si>
    <t>NA</t>
  </si>
  <si>
    <t>[Peter Flanagan,
David Boddice]</t>
  </si>
  <si>
    <t>[Tom Sullivan,
Catherine Muir]</t>
  </si>
  <si>
    <t>[Mark Bamberry,
 Patrina Clohessy,
Michelle Howard,
Kyna Morice]</t>
  </si>
  <si>
    <t>[Jennifer McArdle]</t>
  </si>
  <si>
    <t>2022-2023</t>
  </si>
  <si>
    <t>2021-2022</t>
  </si>
  <si>
    <t>[Michael John Drysdale,
Brett Francis Charrington,
Craig John Noel Eberhardt,
Benedict John Power,
Jeffrey Ian Otto,
Mark Francis Johnston,
Ruth Madeline O’Gorman ,
Steven James Deaves]</t>
  </si>
  <si>
    <t>[Declan Kelly,
Kerri Mellifont,
Helen Bowskill]</t>
  </si>
  <si>
    <t>[Jean Dalton,
Peter Flanagan]</t>
  </si>
  <si>
    <t>[Michael Jarrett,
Dearne Firth,
 Jacoba Brasch]</t>
  </si>
  <si>
    <t xml:space="preserve">[Megan Power,
Stephanie Gallagher,
Shane Elliott,
John McInnes,
Janice Crawford,
Bevan Hughes,
Dzenita Balic,
Veena Goverdhan,
Edwina Rowan,
Carol Lee,
John Milburn]
</t>
  </si>
  <si>
    <t>[ Deborah Holliday,
 Amanda McDonnell ,
Jodie Wooldridge,
Janelle Brassington]</t>
  </si>
  <si>
    <t>2020-2021</t>
  </si>
  <si>
    <t>Notes</t>
  </si>
  <si>
    <t>[ Errol John Morzone ,
 Deborah Ann Holliday, 
 Gavin John Patrick Handran,
 Christian Jennings,
 Jodie Ann Wooldridge,
 Joshua Christopher Trevino,
 Scott Burnett Hooper ]</t>
  </si>
  <si>
    <t>[John Bond]</t>
  </si>
  <si>
    <t>[Paul Freeburn]</t>
  </si>
  <si>
    <t>[Paul Anthony Howard,
Christopher Bowrey]</t>
  </si>
  <si>
    <t>[Anthony Gett,
Kenneth Taylor,
Grace Kahlert,
Kathleen Payne</t>
  </si>
  <si>
    <t>[Region Breakdown is WRONG. Suggests only 236 [p13]. Is not employed bar as the diversity figures have that at 166],
[I'm counting deputy chief magistrate as an appointment]</t>
  </si>
  <si>
    <t>[Brian Devereaux,
Jeffrey Clarke,
Rowan Jackson,
Geraldine Dann,
 Jason Schubert,
 Susan Warrington,
Eoin Mac Giolla Ri]</t>
  </si>
  <si>
    <t>2019-2020</t>
  </si>
  <si>
    <t>PrivateBarBrisbane</t>
  </si>
  <si>
    <t>PrivateBarRegional</t>
  </si>
  <si>
    <t>EmployedBar</t>
  </si>
  <si>
    <t>Associate</t>
  </si>
  <si>
    <t>Interstate</t>
  </si>
  <si>
    <t>2018-2019</t>
  </si>
  <si>
    <t>2017-2018</t>
  </si>
  <si>
    <t>2016-2017</t>
  </si>
  <si>
    <t>2015-2016</t>
  </si>
  <si>
    <t>2014-2015</t>
  </si>
  <si>
    <t>2013-2014</t>
  </si>
  <si>
    <t>[Sean Richard Riley Cooper,
David Paul de Jersey,
Gim John David Del Villar,
Robert Aaldert East,
Nitra Kidson,
Erin Jane Longbottom,
Philip John McCarthy,
Daniel Stuart Piggott,
Amelia Louise Wheatley]</t>
  </si>
  <si>
    <t>[Debra Mullins]</t>
  </si>
  <si>
    <t>[Michael Byrne]</t>
  </si>
  <si>
    <t>[Terence Gardiner,
Janelle Brassington,
Trinity McGarvie,
Rosemary Gilbert,
Cameron McKenzie,
Robert Walker,
Richard Lehmann,
Julian Noud]</t>
  </si>
  <si>
    <t>[Mark Douglas Ambrose
Nicholas Andreatidis
Damien Leigh Kerr Atkinson
Lincoln Kingsley Crowley
Patrick Thomas Cullinane
Nicholas Harry Ferrett
Patrick James McCafferty
Scott Andrew McLeod
Sydney John Williams]</t>
  </si>
  <si>
    <t>[Peter Davis,
Martin Daubney,
Graeme Crow,
Soraya Ryan]</t>
  </si>
  <si>
    <t>[Bernard Porter,
Jennifer Rosengren,
Tracy Fantin,
John Coker,
Michael Williamson,
Nathan Jarro,
Glen Cash]</t>
  </si>
  <si>
    <t>[Sarah Derrington,
John Pascoe,
William Alstergren,
Michael Baumann,
Wukkuan Alstergren,
Gergory Egan]</t>
  </si>
  <si>
    <t>[Stephen Courtney,
Clare Kelly,
Louise Sheperd,
Andrew Moloney,
Mark Nolan,
Dennis Kinsella,
Donald MacKenzie,
Kerrie O'Callaghan,
Viviana Keegan,
Phillipa Beckinsale]</t>
  </si>
  <si>
    <t xml:space="preserve">[Some judges are listed twice because of internal promotion,
E.G&gt; Peter Davis was appointed in 18/17 and had additional styles granted in 19-20. </t>
  </si>
  <si>
    <t xml:space="preserve">[Doing styles is a mess, just listing them with the others. Will result in slightly inflated numbers]. Sorting them creates other issues </t>
  </si>
  <si>
    <t>[Justin Gregory,
Melanie Hindman,
Michael Hodge,
Benjamin Job,
John Peden,
Darlene Skennar,
Michael Williamson]</t>
  </si>
  <si>
    <t>[Matthew Thomas Brady,
Vicky Ann Loury,
Christopher James Murdoch,
Bernard Thomas Porter]</t>
  </si>
  <si>
    <t>[Left out high court, niche]</t>
  </si>
  <si>
    <t>[Roger Derrington,
David Thomas]</t>
  </si>
  <si>
    <t>[Catherine Muir,
Nicole Kefford,
Dennis Lynch,
Gregory Lynham]</t>
  </si>
  <si>
    <t>[Robbie Davies,
Andrew Sinclair,
Mark Howden,
Catherine Benson,
Michelle Dooley
James Morton]</t>
  </si>
  <si>
    <t>[Susan Brown,
Walter Sofronoff,
Ann Lyons
Helen Bowskill]</t>
  </si>
  <si>
    <t xml:space="preserve">[Robert James Anderson,
Ronald Shaw Ashton
Gareth David Beacham,
Madeline Mary Brennan,
Glen Peter Cash,
Adrian William Duffy,
Rowan Peter Sandford Jackson,
Michael Andrew Jonsson
Dennis Raymond Lyncg
David William Marks]
</t>
  </si>
  <si>
    <t>[Catherine Holmes,
Philip McMurdo]</t>
  </si>
  <si>
    <t>[David Kent,
Craig Chowdhury]</t>
  </si>
  <si>
    <t>[Catherine Crew,
Steven Middleton]</t>
  </si>
  <si>
    <t>[Peter Delibaltas,
Melanie Ho,
Nerida Wilson,
James Blanch,
David Sheperd,
Belinda Merrin]</t>
  </si>
  <si>
    <t>[Anthe Phillipedes,
Martin Burns,
John Bond]</t>
  </si>
  <si>
    <t>[James Edelman,
Salvatore Vasta]</t>
  </si>
  <si>
    <t>[Kerry O'Brien,
Paul Smith,
Michael Burnett,
Dean Morzone,
Helen Bowskill,
Suzanne Sheridan,
Anthony Moynihan]</t>
  </si>
  <si>
    <t>[Terry Gardiner,
Jeffery Clarke,
Cathy-Ann McLennan,
Peter Hasted]</t>
  </si>
  <si>
    <t>[John Joseph Allen,
Jacoba Brasch,
Michael Cowen,
Peter Robert Franco,
Catherine Claire Heywood-Smith,
Jonathan Mark Horton,
David Murray Logan,
Phillip Paul McQuade,
Dominic Bernard O'Sullivan]</t>
  </si>
  <si>
    <t>[Has 10 years of membership numbers [P11]]. Using these with female statistics. The numbers don't quite add up
(annoyingly), but alternatrively, the geographic measurements are slightly different. Using the FEMALE numbers from the individual
report and the total from this one for 2013 to this year</t>
  </si>
  <si>
    <t>[Helen Patricia Bowskill,
Thomas Joseph Bradley,
Catherine Elena Carew,
Peter Alan Hastie,
David Robert Kent,
Mark David Martin,
Timothy Matthews,
Damien Peter O'Brien,
Adam Michael Pomerenke,
Mark Louis Robertson,
Soraya Mary Ryan,
Robecca Mary Treston,
Manuel Michael Varitimos]</t>
  </si>
  <si>
    <t>[Darryl Rangiah]</t>
  </si>
  <si>
    <t>[Phillip Morrison,
David Thomas,
Timothy Carmody,
Peter Flanagan]</t>
  </si>
  <si>
    <t>[Terrence Ryan,
Timothy Carmody,
Aaron Simpson,
Simon Young,
Stevn Mosch,
Ray Rinaudo,
Leanne O'Shea]</t>
  </si>
  <si>
    <t>Tracyann Mossop,
Terence Browne,
Bronwyn Hartigan,
Kurt Fowler,
Peter Saggers,</t>
  </si>
  <si>
    <t>[William Alstergren,
Robert McClelland,
Peter Tree,
Deborah Richards,
Guy Andrew]</t>
  </si>
  <si>
    <t>Judicial_Appoitment_SC</t>
  </si>
  <si>
    <t>Appointment_Federal_Family_Kids_Fedcircuit</t>
  </si>
  <si>
    <t>Appointment_District</t>
  </si>
  <si>
    <t>Appointment_MC</t>
  </si>
  <si>
    <t>Appointment_CA</t>
  </si>
  <si>
    <t>[ Peter Callaghan,
Frances Williams]</t>
  </si>
  <si>
    <t>Judicial_Appoitment_SC_MALE</t>
  </si>
  <si>
    <t>Judicial_Appoitment_SC_FEMALE</t>
  </si>
  <si>
    <t>Elizabeth Wilson,
Thomas Bradley</t>
  </si>
  <si>
    <t>Appointment_CA_MALE</t>
  </si>
  <si>
    <t>Appointment_CA_FEMALE</t>
  </si>
  <si>
    <t>Edelman isnt qld, some of this is misleading,</t>
  </si>
  <si>
    <t>Appointment_MC_MALE</t>
  </si>
  <si>
    <t>Appointment_MC_FEMALE</t>
  </si>
  <si>
    <t>Appointment_Federal_Family_Kids_Fedcircuit_MALE</t>
  </si>
  <si>
    <t>Appointment_Federal_Family_Kids_Fedcircuit_FEMALE</t>
  </si>
  <si>
    <t>Appointment_District_MALE</t>
  </si>
  <si>
    <t>Appointment_District_FEMALE</t>
  </si>
  <si>
    <t>[Janelle Brassington,
Nicholas Andreatidis,
Orazio ‘Ray’ Rinaudo]</t>
  </si>
  <si>
    <t>John Allen,
Vicki Loury,
Ken Barlow</t>
  </si>
  <si>
    <t>SilkF</t>
  </si>
  <si>
    <t>SilkM</t>
  </si>
  <si>
    <t>ReportYear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</si>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</sst>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applyAlignment="1">
      <alignment wrapText="1"/>
    </xf>
    <xf numFmtId="1" fontId="0" fillId="0" borderId="0" xfId="0" applyNumberFormat="1"/>
  </cellXfs>
  <cellStyles count="1">
    <cellStyle name="Normal" xfId="0" builtinId="0"/>
  </cellStyles>
  <dxfs count="10">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1" formatCode="0"/>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9445948-C593-4235-90AC-191B4C5F849F}" name="Table1" displayName="Table1" ref="A1:AJ11" totalsRowShown="0">
  <autoFilter ref="A1:AJ11" xr:uid="{C9445948-C593-4235-90AC-191B4C5F849F}"/>
  <sortState xmlns:xlrd2="http://schemas.microsoft.com/office/spreadsheetml/2017/richdata2" ref="A2:AJ11">
    <sortCondition ref="A1:A11"/>
  </sortState>
  <tableColumns count="36">
    <tableColumn id="1" xr3:uid="{C6739A94-6888-43A0-A9A1-12419AA66BE7}" name="ReportYear"/>
    <tableColumn id="2" xr3:uid="{2D5FA083-15C6-4EC8-B348-0E3CB61FA4E4}" name="Male" dataDxfId="9"/>
    <tableColumn id="3" xr3:uid="{18422601-3F21-489F-94D7-AF0B089E6923}" name="Female" dataDxfId="8"/>
    <tableColumn id="4" xr3:uid="{68F39D16-2F9F-49B1-8813-E2E0078C72F4}" name="Total"/>
    <tableColumn id="25" xr3:uid="{A276F57A-DED8-436D-94D9-1BEC12AC3757}" name="PrivateBarBrisbane"/>
    <tableColumn id="24" xr3:uid="{45D22487-6029-4831-8C26-477763DF6C74}" name="PrivateBarRegional"/>
    <tableColumn id="23" xr3:uid="{5960D973-888F-4B25-85E2-BD4159704A43}" name="EmployedBar"/>
    <tableColumn id="22" xr3:uid="{51C90825-B24F-491B-91AA-B595B81FFE6B}" name="Associate"/>
    <tableColumn id="21" xr3:uid="{48D554DD-4F2A-4A3D-BD0C-7CB9F1619F24}" name="Interstate"/>
    <tableColumn id="5" xr3:uid="{DB813A61-43FD-4561-A44C-8F33F2ECA0CC}" name="Central QLD"/>
    <tableColumn id="6" xr3:uid="{492B387F-5C33-45DE-BC8C-117F811297FC}" name="Brisbane"/>
    <tableColumn id="7" xr3:uid="{AE7110F7-8C57-4228-846A-EB0BAB57FC7C}" name="FNQ"/>
    <tableColumn id="8" xr3:uid="{50D0806B-AF25-4E9E-AE05-D0CF52CBEB5E}" name="Gold Coast"/>
    <tableColumn id="9" xr3:uid="{BCD096D8-88D3-4E92-9564-B73EF9F6A550}" name="North Queensland"/>
    <tableColumn id="10" xr3:uid="{C767CC53-CBC7-4B18-8956-5349E10B1DB5}" name="Southwest"/>
    <tableColumn id="11" xr3:uid="{441F46C9-B9C0-452D-A4B5-2C4B00C25B4C}" name="Sunshine Coast"/>
    <tableColumn id="12" xr3:uid="{FBB78BE3-0006-4722-9624-2DC04FDDB038}" name="Overseas"/>
    <tableColumn id="29" xr3:uid="{792274F1-79D3-48FC-8AA0-AA3B13C869CE}" name="SilkF"/>
    <tableColumn id="28" xr3:uid="{46555DD8-EB65-49B6-9F18-DCE1857C6541}" name="SilkM"/>
    <tableColumn id="13" xr3:uid="{19D04EF7-4758-4B4A-913A-C6BE839BA0CF}" name="Silk Appointments"/>
    <tableColumn id="26" xr3:uid="{556DBE7D-DFE8-4026-94DA-CFF72015C43F}" name="Judicial_Appoitment_SC_MALE" dataDxfId="7"/>
    <tableColumn id="20" xr3:uid="{DDD21AE1-B904-4DC8-A011-9ECB900ACAB8}" name="Judicial_Appoitment_SC_FEMALE" dataDxfId="6"/>
    <tableColumn id="14" xr3:uid="{3D8F7F34-8614-41D6-8CF7-2C1C1EB17F90}" name="Judicial_Appoitment_SC"/>
    <tableColumn id="30" xr3:uid="{0CAB9073-F773-4435-9B2E-0F2C5D398BB9}" name="Appointment_CA_MALE" dataDxfId="5"/>
    <tableColumn id="27" xr3:uid="{1B924C08-B1E6-4E6C-974C-D6CE97728363}" name="Appointment_CA_FEMALE" dataDxfId="4"/>
    <tableColumn id="15" xr3:uid="{F8971F25-489A-4B57-979D-E8532425CE3A}" name="Appointment_CA"/>
    <tableColumn id="32" xr3:uid="{BB6704D3-2FA7-4450-8226-DF3E6E198FF2}" name="Appointment_MC_FEMALE"/>
    <tableColumn id="31" xr3:uid="{88C36F93-BC28-44D7-9D51-32CDA67FC05D}" name="Appointment_MC_MALE"/>
    <tableColumn id="16" xr3:uid="{A7AD20E2-1D3D-4589-90F0-159FE24F41FE}" name="Appointment_MC"/>
    <tableColumn id="34" xr3:uid="{D647BD24-1E59-42D7-9D4C-F19A8B40ED2E}" name="Appointment_Federal_Family_Kids_Fedcircuit_FEMALE" dataDxfId="3"/>
    <tableColumn id="33" xr3:uid="{ED5C0E9B-11E5-4882-A5A7-EF252091B1CA}" name="Appointment_Federal_Family_Kids_Fedcircuit_MALE" dataDxfId="2"/>
    <tableColumn id="17" xr3:uid="{031FBEB5-3812-4970-9C7E-608DC08FAB92}" name="Appointment_Federal_Family_Kids_Fedcircuit"/>
    <tableColumn id="36" xr3:uid="{26831227-157A-4475-84B1-8657B81D2485}" name="Appointment_District_FEMALE" dataDxfId="1"/>
    <tableColumn id="35" xr3:uid="{53902ED7-286E-4920-9C69-96752DFC4828}" name="Appointment_District_MALE" dataDxfId="0"/>
    <tableColumn id="18" xr3:uid="{B1743EEE-AFFC-4513-9FE1-DF222F4C0183}" name="Appointment_District"/>
    <tableColumn id="19" xr3:uid="{BB4C62BB-D49A-4685-B9C1-F49316BC1245}" name="Notes"/>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9EB24-7BEC-45C0-BACC-109A460F4C21}">
  <dimension ref="A1:AJ11"/>
  <sheetViews>
    <sheetView tabSelected="1" zoomScale="55" zoomScaleNormal="55" workbookViewId="0">
      <selection activeCell="V2" sqref="V2"/>
    </sheetView>
  </sheetViews>
  <sheetFormatPr defaultRowHeight="15" x14ac:dyDescent="0.25"/>
  <cols>
    <col min="1" max="1" width="14.42578125" customWidth="1"/>
    <col min="2" max="2" width="15.85546875" customWidth="1"/>
    <col min="3" max="3" width="14.42578125" bestFit="1" customWidth="1"/>
    <col min="4" max="4" width="9.140625" customWidth="1"/>
    <col min="5" max="6" width="29.7109375" bestFit="1" customWidth="1"/>
    <col min="7" max="7" width="22.28515625" bestFit="1" customWidth="1"/>
    <col min="8" max="8" width="18" bestFit="1" customWidth="1"/>
    <col min="9" max="9" width="17.85546875" bestFit="1" customWidth="1"/>
    <col min="10" max="10" width="14.7109375" customWidth="1"/>
    <col min="11" max="11" width="11.5703125" customWidth="1"/>
    <col min="12" max="12" width="9.140625" customWidth="1"/>
    <col min="13" max="13" width="13.7109375" customWidth="1"/>
    <col min="14" max="14" width="20.42578125" customWidth="1"/>
    <col min="15" max="15" width="13.28515625" customWidth="1"/>
    <col min="16" max="16" width="18.140625" customWidth="1"/>
    <col min="17" max="19" width="12.28515625" customWidth="1"/>
    <col min="20" max="21" width="34.28515625" customWidth="1"/>
    <col min="22" max="22" width="63.140625" customWidth="1"/>
    <col min="23" max="24" width="24.85546875" customWidth="1"/>
    <col min="25" max="25" width="39.42578125" customWidth="1"/>
    <col min="26" max="26" width="18.5703125" customWidth="1"/>
    <col min="27" max="27" width="39.85546875" customWidth="1"/>
    <col min="28" max="28" width="18.5703125" customWidth="1"/>
    <col min="29" max="29" width="31.140625" customWidth="1"/>
    <col min="30" max="30" width="53.5703125" customWidth="1"/>
    <col min="31" max="31" width="51.42578125" customWidth="1"/>
    <col min="32" max="34" width="29.42578125" customWidth="1"/>
    <col min="35" max="35" width="39.7109375" customWidth="1"/>
    <col min="36" max="36" width="43.5703125" customWidth="1"/>
  </cols>
  <sheetData>
    <row r="1" spans="1:36" x14ac:dyDescent="0.25">
      <c r="A1" t="s">
        <v>104</v>
      </c>
      <c r="B1" t="s">
        <v>0</v>
      </c>
      <c r="C1" t="s">
        <v>1</v>
      </c>
      <c r="D1" t="s">
        <v>2</v>
      </c>
      <c r="E1" t="s">
        <v>36</v>
      </c>
      <c r="F1" t="s">
        <v>37</v>
      </c>
      <c r="G1" t="s">
        <v>38</v>
      </c>
      <c r="H1" t="s">
        <v>39</v>
      </c>
      <c r="I1" t="s">
        <v>40</v>
      </c>
      <c r="J1" t="s">
        <v>3</v>
      </c>
      <c r="K1" t="s">
        <v>4</v>
      </c>
      <c r="L1" t="s">
        <v>5</v>
      </c>
      <c r="M1" t="s">
        <v>6</v>
      </c>
      <c r="N1" t="s">
        <v>9</v>
      </c>
      <c r="O1" t="s">
        <v>10</v>
      </c>
      <c r="P1" t="s">
        <v>7</v>
      </c>
      <c r="Q1" t="s">
        <v>8</v>
      </c>
      <c r="R1" t="s">
        <v>102</v>
      </c>
      <c r="S1" t="s">
        <v>103</v>
      </c>
      <c r="T1" t="s">
        <v>11</v>
      </c>
      <c r="U1" t="s">
        <v>88</v>
      </c>
      <c r="V1" t="s">
        <v>89</v>
      </c>
      <c r="W1" t="s">
        <v>82</v>
      </c>
      <c r="X1" t="s">
        <v>91</v>
      </c>
      <c r="Y1" t="s">
        <v>92</v>
      </c>
      <c r="Z1" t="s">
        <v>86</v>
      </c>
      <c r="AA1" t="s">
        <v>95</v>
      </c>
      <c r="AB1" t="s">
        <v>94</v>
      </c>
      <c r="AC1" t="s">
        <v>85</v>
      </c>
      <c r="AD1" t="s">
        <v>97</v>
      </c>
      <c r="AE1" t="s">
        <v>96</v>
      </c>
      <c r="AF1" t="s">
        <v>83</v>
      </c>
      <c r="AG1" t="s">
        <v>99</v>
      </c>
      <c r="AH1" t="s">
        <v>98</v>
      </c>
      <c r="AI1" t="s">
        <v>84</v>
      </c>
      <c r="AJ1" t="s">
        <v>27</v>
      </c>
    </row>
    <row r="2" spans="1:36" ht="195" x14ac:dyDescent="0.25">
      <c r="A2" t="s">
        <v>46</v>
      </c>
      <c r="B2" s="2">
        <f>Table1[[#This Row],[Total]]-Table1[[#This Row],[Female]]</f>
        <v>1024</v>
      </c>
      <c r="C2" s="2">
        <v>297</v>
      </c>
      <c r="D2">
        <v>1321</v>
      </c>
      <c r="E2">
        <v>761</v>
      </c>
      <c r="F2">
        <v>160</v>
      </c>
      <c r="G2">
        <v>149</v>
      </c>
      <c r="H2">
        <v>205</v>
      </c>
      <c r="I2">
        <v>69</v>
      </c>
      <c r="R2">
        <v>3</v>
      </c>
      <c r="S2">
        <v>10</v>
      </c>
      <c r="T2" s="1" t="s">
        <v>76</v>
      </c>
      <c r="U2" s="1">
        <v>4</v>
      </c>
      <c r="V2" s="1">
        <v>0</v>
      </c>
      <c r="W2" s="1" t="s">
        <v>78</v>
      </c>
      <c r="X2" s="1">
        <v>0</v>
      </c>
      <c r="Y2" s="1">
        <v>0</v>
      </c>
      <c r="AA2">
        <v>1</v>
      </c>
      <c r="AB2">
        <v>6</v>
      </c>
      <c r="AC2" s="1" t="s">
        <v>79</v>
      </c>
      <c r="AD2" s="1">
        <v>0</v>
      </c>
      <c r="AE2" s="1">
        <v>1</v>
      </c>
      <c r="AF2" t="s">
        <v>77</v>
      </c>
      <c r="AG2">
        <v>0</v>
      </c>
      <c r="AH2">
        <v>0</v>
      </c>
      <c r="AI2" t="s">
        <v>105</v>
      </c>
    </row>
    <row r="3" spans="1:36" ht="135" x14ac:dyDescent="0.25">
      <c r="A3" t="s">
        <v>45</v>
      </c>
      <c r="B3">
        <f>D3-C3</f>
        <v>1041</v>
      </c>
      <c r="C3" s="2">
        <v>303</v>
      </c>
      <c r="D3">
        <v>1344</v>
      </c>
      <c r="E3">
        <v>762</v>
      </c>
      <c r="F3">
        <v>154</v>
      </c>
      <c r="G3">
        <v>144</v>
      </c>
      <c r="H3">
        <v>176</v>
      </c>
      <c r="I3">
        <v>72</v>
      </c>
      <c r="R3">
        <v>1</v>
      </c>
      <c r="S3">
        <v>8</v>
      </c>
      <c r="T3" s="1" t="s">
        <v>74</v>
      </c>
      <c r="U3" s="1">
        <v>2</v>
      </c>
      <c r="V3" s="1">
        <v>1</v>
      </c>
      <c r="W3" s="1" t="s">
        <v>70</v>
      </c>
      <c r="X3" s="1">
        <v>0</v>
      </c>
      <c r="Y3" s="1">
        <v>0</v>
      </c>
      <c r="AA3">
        <v>1</v>
      </c>
      <c r="AB3">
        <v>3</v>
      </c>
      <c r="AC3" s="1" t="s">
        <v>73</v>
      </c>
      <c r="AD3" s="1">
        <v>0</v>
      </c>
      <c r="AE3" s="1">
        <v>2</v>
      </c>
      <c r="AF3" s="1" t="s">
        <v>71</v>
      </c>
      <c r="AG3" s="1">
        <v>3</v>
      </c>
      <c r="AH3" s="1">
        <v>4</v>
      </c>
      <c r="AI3" s="1" t="s">
        <v>72</v>
      </c>
      <c r="AJ3" s="1" t="s">
        <v>93</v>
      </c>
    </row>
    <row r="4" spans="1:36" ht="165" x14ac:dyDescent="0.25">
      <c r="A4" t="s">
        <v>44</v>
      </c>
      <c r="B4">
        <f>D4-C4</f>
        <v>999</v>
      </c>
      <c r="C4" s="2">
        <v>309</v>
      </c>
      <c r="D4">
        <v>1308</v>
      </c>
      <c r="E4">
        <v>776</v>
      </c>
      <c r="F4">
        <v>162</v>
      </c>
      <c r="G4">
        <v>156</v>
      </c>
      <c r="H4">
        <v>162</v>
      </c>
      <c r="I4">
        <v>66</v>
      </c>
      <c r="R4">
        <v>1</v>
      </c>
      <c r="S4">
        <v>9</v>
      </c>
      <c r="T4" s="1" t="s">
        <v>65</v>
      </c>
      <c r="U4" s="1">
        <v>1</v>
      </c>
      <c r="V4" s="1">
        <v>1</v>
      </c>
      <c r="W4" s="1" t="s">
        <v>66</v>
      </c>
      <c r="X4" s="1">
        <v>0</v>
      </c>
      <c r="Y4" s="1">
        <v>0</v>
      </c>
      <c r="AA4">
        <v>3</v>
      </c>
      <c r="AB4">
        <v>3</v>
      </c>
      <c r="AC4" s="1" t="s">
        <v>69</v>
      </c>
      <c r="AD4" s="1">
        <v>1</v>
      </c>
      <c r="AE4" s="1">
        <v>1</v>
      </c>
      <c r="AF4" s="1" t="s">
        <v>68</v>
      </c>
      <c r="AG4" s="1">
        <v>0</v>
      </c>
      <c r="AH4" s="1">
        <v>2</v>
      </c>
      <c r="AI4" s="1" t="s">
        <v>67</v>
      </c>
    </row>
    <row r="5" spans="1:36" ht="90" x14ac:dyDescent="0.25">
      <c r="A5" t="s">
        <v>43</v>
      </c>
      <c r="B5">
        <f>D5-C5</f>
        <v>996</v>
      </c>
      <c r="C5" s="2">
        <v>326</v>
      </c>
      <c r="D5">
        <v>1322</v>
      </c>
      <c r="E5">
        <v>789</v>
      </c>
      <c r="F5">
        <v>149</v>
      </c>
      <c r="G5">
        <v>164</v>
      </c>
      <c r="H5">
        <v>173</v>
      </c>
      <c r="I5">
        <v>65</v>
      </c>
      <c r="R5">
        <v>1</v>
      </c>
      <c r="S5">
        <v>3</v>
      </c>
      <c r="T5" s="1" t="s">
        <v>59</v>
      </c>
      <c r="U5" s="1">
        <v>1</v>
      </c>
      <c r="V5" s="1">
        <v>3</v>
      </c>
      <c r="W5" s="1" t="s">
        <v>64</v>
      </c>
      <c r="X5" s="1">
        <v>0</v>
      </c>
      <c r="Y5" s="1">
        <v>0</v>
      </c>
      <c r="AA5">
        <v>2</v>
      </c>
      <c r="AB5">
        <v>4</v>
      </c>
      <c r="AC5" s="1" t="s">
        <v>63</v>
      </c>
      <c r="AD5" s="1">
        <v>0</v>
      </c>
      <c r="AE5" s="1">
        <v>2</v>
      </c>
      <c r="AF5" s="1" t="s">
        <v>61</v>
      </c>
      <c r="AG5" s="1">
        <v>2</v>
      </c>
      <c r="AH5" s="1">
        <v>2</v>
      </c>
      <c r="AI5" s="1" t="s">
        <v>62</v>
      </c>
      <c r="AJ5" t="s">
        <v>60</v>
      </c>
    </row>
    <row r="6" spans="1:36" ht="150" x14ac:dyDescent="0.25">
      <c r="A6" t="s">
        <v>42</v>
      </c>
      <c r="B6">
        <f>D6-C6</f>
        <v>1031</v>
      </c>
      <c r="C6" s="2">
        <v>343</v>
      </c>
      <c r="D6">
        <v>1374</v>
      </c>
      <c r="E6">
        <v>801</v>
      </c>
      <c r="F6">
        <v>137</v>
      </c>
      <c r="G6">
        <v>177</v>
      </c>
      <c r="H6">
        <v>189</v>
      </c>
      <c r="I6">
        <v>70</v>
      </c>
      <c r="J6" t="s">
        <v>13</v>
      </c>
      <c r="K6" t="s">
        <v>13</v>
      </c>
      <c r="L6" t="s">
        <v>13</v>
      </c>
      <c r="M6" t="s">
        <v>13</v>
      </c>
      <c r="N6" t="s">
        <v>13</v>
      </c>
      <c r="O6" t="s">
        <v>13</v>
      </c>
      <c r="P6" t="s">
        <v>13</v>
      </c>
      <c r="Q6" t="s">
        <v>13</v>
      </c>
      <c r="R6">
        <v>2</v>
      </c>
      <c r="S6">
        <v>5</v>
      </c>
      <c r="T6" s="1" t="s">
        <v>58</v>
      </c>
      <c r="U6" s="1">
        <v>3</v>
      </c>
      <c r="V6" s="1">
        <v>1</v>
      </c>
      <c r="W6" s="1" t="s">
        <v>52</v>
      </c>
      <c r="X6" s="1">
        <v>0</v>
      </c>
      <c r="Y6" s="1">
        <v>0</v>
      </c>
      <c r="AA6">
        <v>5</v>
      </c>
      <c r="AB6">
        <v>5</v>
      </c>
      <c r="AC6" s="1" t="s">
        <v>55</v>
      </c>
      <c r="AD6" s="1">
        <v>1</v>
      </c>
      <c r="AE6" s="1">
        <v>5</v>
      </c>
      <c r="AF6" s="1" t="s">
        <v>54</v>
      </c>
      <c r="AG6" s="1">
        <v>2</v>
      </c>
      <c r="AH6" s="1">
        <v>5</v>
      </c>
      <c r="AI6" s="1" t="s">
        <v>53</v>
      </c>
      <c r="AJ6" t="s">
        <v>57</v>
      </c>
    </row>
    <row r="7" spans="1:36" ht="135" x14ac:dyDescent="0.25">
      <c r="A7" t="s">
        <v>41</v>
      </c>
      <c r="B7">
        <f>ROUND(D7/100*75, 0)</f>
        <v>1005</v>
      </c>
      <c r="C7" s="2">
        <f>Table1[[#This Row],[Total]]-Table1[[#This Row],[Male]]</f>
        <v>335</v>
      </c>
      <c r="D7">
        <v>1340</v>
      </c>
      <c r="E7">
        <v>813</v>
      </c>
      <c r="F7">
        <v>137</v>
      </c>
      <c r="G7">
        <v>167</v>
      </c>
      <c r="H7">
        <v>177</v>
      </c>
      <c r="I7">
        <v>46</v>
      </c>
      <c r="J7" t="s">
        <v>13</v>
      </c>
      <c r="K7" t="s">
        <v>13</v>
      </c>
      <c r="L7" t="s">
        <v>13</v>
      </c>
      <c r="M7" t="s">
        <v>13</v>
      </c>
      <c r="N7" t="s">
        <v>13</v>
      </c>
      <c r="O7" t="s">
        <v>13</v>
      </c>
      <c r="P7" t="s">
        <v>13</v>
      </c>
      <c r="Q7" t="s">
        <v>13</v>
      </c>
      <c r="R7">
        <v>0</v>
      </c>
      <c r="S7">
        <v>9</v>
      </c>
      <c r="T7" s="1" t="s">
        <v>51</v>
      </c>
      <c r="U7" s="1">
        <v>1</v>
      </c>
      <c r="V7" s="1">
        <v>1</v>
      </c>
      <c r="W7" s="1" t="s">
        <v>90</v>
      </c>
      <c r="X7" s="1">
        <v>0</v>
      </c>
      <c r="Y7" s="1">
        <v>0</v>
      </c>
      <c r="AA7">
        <v>1</v>
      </c>
      <c r="AB7">
        <v>4</v>
      </c>
      <c r="AC7" s="1" t="s">
        <v>80</v>
      </c>
      <c r="AD7" s="1">
        <v>1</v>
      </c>
      <c r="AE7" s="1">
        <v>4</v>
      </c>
      <c r="AF7" s="1" t="s">
        <v>81</v>
      </c>
      <c r="AG7" s="1">
        <v>1</v>
      </c>
      <c r="AH7" s="1">
        <v>2</v>
      </c>
      <c r="AI7" s="1" t="s">
        <v>101</v>
      </c>
      <c r="AJ7" s="1" t="s">
        <v>56</v>
      </c>
    </row>
    <row r="8" spans="1:36" ht="135" x14ac:dyDescent="0.25">
      <c r="A8" t="s">
        <v>35</v>
      </c>
      <c r="B8">
        <f>ROUND(D8/100*75, 0)</f>
        <v>1028</v>
      </c>
      <c r="C8" s="2">
        <f>D8-B8</f>
        <v>343</v>
      </c>
      <c r="D8">
        <v>1371</v>
      </c>
      <c r="E8">
        <v>824</v>
      </c>
      <c r="F8">
        <v>142</v>
      </c>
      <c r="G8">
        <v>168</v>
      </c>
      <c r="H8">
        <v>190</v>
      </c>
      <c r="I8">
        <v>47</v>
      </c>
      <c r="J8" t="s">
        <v>13</v>
      </c>
      <c r="K8" t="s">
        <v>13</v>
      </c>
      <c r="L8" t="s">
        <v>13</v>
      </c>
      <c r="M8" t="s">
        <v>13</v>
      </c>
      <c r="N8" t="s">
        <v>13</v>
      </c>
      <c r="O8" t="s">
        <v>13</v>
      </c>
      <c r="P8" t="s">
        <v>13</v>
      </c>
      <c r="Q8" t="s">
        <v>13</v>
      </c>
      <c r="R8">
        <v>3</v>
      </c>
      <c r="S8">
        <v>6</v>
      </c>
      <c r="T8" s="1" t="s">
        <v>47</v>
      </c>
      <c r="U8" s="1">
        <v>1</v>
      </c>
      <c r="V8" s="1">
        <v>1</v>
      </c>
      <c r="W8" s="1" t="s">
        <v>87</v>
      </c>
      <c r="X8" s="1">
        <v>0</v>
      </c>
      <c r="Y8" s="1">
        <v>1</v>
      </c>
      <c r="Z8" t="s">
        <v>48</v>
      </c>
      <c r="AA8">
        <v>3</v>
      </c>
      <c r="AB8">
        <v>5</v>
      </c>
      <c r="AC8" s="1" t="s">
        <v>50</v>
      </c>
      <c r="AD8" s="1">
        <v>0</v>
      </c>
      <c r="AE8" s="1">
        <v>0</v>
      </c>
      <c r="AG8">
        <v>0</v>
      </c>
      <c r="AH8">
        <v>1</v>
      </c>
      <c r="AI8" t="s">
        <v>49</v>
      </c>
      <c r="AJ8" s="1" t="s">
        <v>75</v>
      </c>
    </row>
    <row r="9" spans="1:36" ht="105" x14ac:dyDescent="0.25">
      <c r="A9" t="s">
        <v>26</v>
      </c>
      <c r="B9">
        <v>846</v>
      </c>
      <c r="C9" s="2">
        <v>290</v>
      </c>
      <c r="D9">
        <f>SUM(Table1[[#This Row],[Male]:[Female]])</f>
        <v>1136</v>
      </c>
      <c r="R9">
        <v>2</v>
      </c>
      <c r="S9">
        <v>5</v>
      </c>
      <c r="T9" s="1" t="s">
        <v>28</v>
      </c>
      <c r="U9" s="1">
        <v>1</v>
      </c>
      <c r="V9" s="1">
        <v>0</v>
      </c>
      <c r="W9" t="s">
        <v>30</v>
      </c>
      <c r="X9">
        <v>1</v>
      </c>
      <c r="Y9">
        <v>0</v>
      </c>
      <c r="Z9" t="s">
        <v>29</v>
      </c>
      <c r="AA9">
        <v>2</v>
      </c>
      <c r="AB9">
        <v>2</v>
      </c>
      <c r="AC9" s="1" t="s">
        <v>32</v>
      </c>
      <c r="AD9" s="1">
        <v>0</v>
      </c>
      <c r="AE9" s="1">
        <v>2</v>
      </c>
      <c r="AF9" s="1" t="s">
        <v>31</v>
      </c>
      <c r="AG9" s="1">
        <v>2</v>
      </c>
      <c r="AH9" s="1">
        <v>5</v>
      </c>
      <c r="AI9" s="1" t="s">
        <v>34</v>
      </c>
      <c r="AJ9" s="1" t="s">
        <v>33</v>
      </c>
    </row>
    <row r="10" spans="1:36" ht="180" x14ac:dyDescent="0.25">
      <c r="A10" t="s">
        <v>19</v>
      </c>
      <c r="B10">
        <f>ROUND(D10/100*74.5, 0)</f>
        <v>865</v>
      </c>
      <c r="C10" s="2">
        <f>D10-B10</f>
        <v>296</v>
      </c>
      <c r="D10">
        <v>1161</v>
      </c>
      <c r="J10">
        <v>14</v>
      </c>
      <c r="K10">
        <v>969</v>
      </c>
      <c r="L10">
        <v>38</v>
      </c>
      <c r="M10">
        <v>61</v>
      </c>
      <c r="N10">
        <v>38</v>
      </c>
      <c r="O10">
        <v>11</v>
      </c>
      <c r="P10">
        <v>30</v>
      </c>
      <c r="Q10">
        <v>0</v>
      </c>
      <c r="R10">
        <v>1</v>
      </c>
      <c r="S10">
        <v>7</v>
      </c>
      <c r="T10" s="1" t="s">
        <v>20</v>
      </c>
      <c r="U10" s="1">
        <v>1</v>
      </c>
      <c r="V10" s="1">
        <v>2</v>
      </c>
      <c r="W10" s="1" t="s">
        <v>21</v>
      </c>
      <c r="X10" s="1">
        <v>1</v>
      </c>
      <c r="Y10" s="1">
        <v>1</v>
      </c>
      <c r="Z10" s="1" t="s">
        <v>22</v>
      </c>
      <c r="AA10" s="1">
        <v>7</v>
      </c>
      <c r="AB10" s="1">
        <v>4</v>
      </c>
      <c r="AC10" s="1" t="s">
        <v>24</v>
      </c>
      <c r="AD10" s="1">
        <v>2</v>
      </c>
      <c r="AE10" s="1">
        <v>1</v>
      </c>
      <c r="AF10" s="1" t="s">
        <v>23</v>
      </c>
      <c r="AG10" s="1">
        <v>4</v>
      </c>
      <c r="AH10" s="1">
        <v>0</v>
      </c>
      <c r="AI10" s="1" t="s">
        <v>25</v>
      </c>
    </row>
    <row r="11" spans="1:36" ht="210" x14ac:dyDescent="0.25">
      <c r="A11" t="s">
        <v>18</v>
      </c>
      <c r="B11">
        <f>ROUND(D11/100*73.13, 0)</f>
        <v>871</v>
      </c>
      <c r="C11" s="2">
        <f>D11-B11</f>
        <v>320</v>
      </c>
      <c r="D11">
        <v>1191</v>
      </c>
      <c r="J11">
        <v>12</v>
      </c>
      <c r="K11">
        <v>1006</v>
      </c>
      <c r="L11">
        <v>36</v>
      </c>
      <c r="M11">
        <v>60</v>
      </c>
      <c r="N11">
        <v>36</v>
      </c>
      <c r="O11">
        <v>12</v>
      </c>
      <c r="P11">
        <v>29</v>
      </c>
      <c r="Q11">
        <v>0</v>
      </c>
      <c r="R11">
        <v>3</v>
      </c>
      <c r="S11">
        <v>11</v>
      </c>
      <c r="T11" s="1" t="s">
        <v>12</v>
      </c>
      <c r="U11" s="1">
        <v>1</v>
      </c>
      <c r="V11" s="1">
        <v>1</v>
      </c>
      <c r="W11" s="1" t="s">
        <v>15</v>
      </c>
      <c r="X11" s="1">
        <v>2</v>
      </c>
      <c r="Y11" s="1">
        <v>0</v>
      </c>
      <c r="Z11" s="1" t="s">
        <v>14</v>
      </c>
      <c r="AA11" s="1">
        <v>3</v>
      </c>
      <c r="AB11" s="1">
        <v>1</v>
      </c>
      <c r="AC11" s="1" t="s">
        <v>16</v>
      </c>
      <c r="AD11" s="1">
        <v>1</v>
      </c>
      <c r="AE11" s="1">
        <v>0</v>
      </c>
      <c r="AF11" s="1" t="s">
        <v>17</v>
      </c>
      <c r="AG11" s="1">
        <v>1</v>
      </c>
      <c r="AH11" s="1">
        <v>2</v>
      </c>
      <c r="AI11" s="1" t="s">
        <v>100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Posner</dc:creator>
  <cp:lastModifiedBy>Daniel Posner</cp:lastModifiedBy>
  <dcterms:created xsi:type="dcterms:W3CDTF">2024-02-19T22:38:59Z</dcterms:created>
  <dcterms:modified xsi:type="dcterms:W3CDTF">2024-02-20T03:54:53Z</dcterms:modified>
</cp:coreProperties>
</file>